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Υπόδειγμα υπολογισμού" sheetId="1" state="visible" r:id="rId2"/>
    <sheet name="Προς συμπλήρωση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<sst xmlns="http://schemas.openxmlformats.org/spreadsheetml/2006/main" count="57" uniqueCount="23">
  <si>
    <t xml:space="preserve">g = </t>
  </si>
  <si>
    <t xml:space="preserve">T</t>
  </si>
  <si>
    <t xml:space="preserve">L</t>
  </si>
  <si>
    <t xml:space="preserve">δL=0,001 m</t>
  </si>
  <si>
    <t xml:space="preserve">δt=0,01 s</t>
  </si>
  <si>
    <t xml:space="preserve">3 σημαντικά</t>
  </si>
  <si>
    <t xml:space="preserve">L (m)</t>
  </si>
  <si>
    <t xml:space="preserve">t1 (s)</t>
  </si>
  <si>
    <t xml:space="preserve">t2 (s)</t>
  </si>
  <si>
    <t xml:space="preserve">t3 (s)</t>
  </si>
  <si>
    <t xml:space="preserve">t4 (s)</t>
  </si>
  <si>
    <t xml:space="preserve">t5 (s)</t>
  </si>
  <si>
    <t xml:space="preserve">t μέσο (s)</t>
  </si>
  <si>
    <t xml:space="preserve">Τ (s)</t>
  </si>
  <si>
    <t xml:space="preserve">Max t (s)</t>
  </si>
  <si>
    <t xml:space="preserve">Min t (s)</t>
  </si>
  <si>
    <t xml:space="preserve">δΤ (s)</t>
  </si>
  <si>
    <t xml:space="preserve">standard deviation</t>
  </si>
  <si>
    <t xml:space="preserve">Τελικό</t>
  </si>
  <si>
    <t xml:space="preserve">T (s)</t>
  </si>
  <si>
    <t xml:space="preserve">T^2 (s^2)</t>
  </si>
  <si>
    <t xml:space="preserve">δ(Τ^2) (s^2)</t>
  </si>
  <si>
    <t xml:space="preserve">g=4*pi()^2/κλίση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</si>
</sst>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General"/>
    <numFmt numFmtId="167" formatCode="0.000"/>
    <numFmt numFmtId="168" formatCode="0.0000"/>
  </numFmts>
  <fonts count="6">
    <font>
      <sz val="10"/>
      <name val="Arial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b val="true"/>
      <sz val="10"/>
      <name val="Arial"/>
      <family val="2"/>
      <charset val="16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650909773025699"/>
          <c:y val="0.0490674955595027"/>
          <c:w val="0.897767773400863"/>
          <c:h val="0.86711811722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'Προς συμπλήρωση'!$G$25</c:f>
              <c:strCache>
                <c:ptCount val="1"/>
                <c:pt idx="0">
                  <c:v>T^2 (s^2)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circle"/>
            <c:size val="5"/>
            <c:spPr>
              <a:solidFill>
                <a:srgbClr val="004586"/>
              </a:solidFill>
            </c:spPr>
          </c:marker>
          <c:dPt>
            <c:idx val="1"/>
            <c:marker>
              <c:symbol val="circle"/>
              <c:size val="5"/>
              <c:spPr>
                <a:solidFill>
                  <a:srgbClr val="004586"/>
                </a:solidFill>
              </c:spPr>
            </c:marker>
          </c:dPt>
          <c:dPt>
            <c:idx val="2"/>
            <c:marker>
              <c:symbol val="circle"/>
              <c:size val="5"/>
              <c:spPr>
                <a:solidFill>
                  <a:srgbClr val="004586"/>
                </a:solidFill>
              </c:spPr>
            </c:marker>
          </c:dPt>
          <c:dLbls>
            <c:dLbl>
              <c:idx val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2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0">
                <a:solidFill>
                  <a:srgbClr val="004586"/>
                </a:solidFill>
              </a:ln>
            </c:spPr>
            <c:trendlineType val="linear"/>
            <c:forward val="0"/>
            <c:backward val="0"/>
            <c:intercept val="0"/>
            <c:dispRSqr val="0"/>
            <c:dispEq val="1"/>
          </c:trendline>
          <c:errBars>
            <c:errDir val="y"/>
            <c:errBarType val="both"/>
            <c:errValType val="cust"/>
            <c:noEndCap val="0"/>
            <c:plus>
              <c:numRef>
                <c:f>'Υπόδειγμα υπολογισμού'!$H$26:$H$31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0.113551</c:v>
                  </c:pt>
                  <c:pt idx="2">
                    <c:v>0.076536</c:v>
                  </c:pt>
                  <c:pt idx="3">
                    <c:v>0.1923768</c:v>
                  </c:pt>
                  <c:pt idx="4">
                    <c:v>0.250488</c:v>
                  </c:pt>
                  <c:pt idx="5">
                    <c:v>0.3331044</c:v>
                  </c:pt>
                </c:numCache>
              </c:numRef>
            </c:plus>
            <c:minus>
              <c:numRef>
                <c:f>'Υπόδειγμα υπολογισμού'!$H$26:$H$31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0.113551</c:v>
                  </c:pt>
                  <c:pt idx="2">
                    <c:v>0.076536</c:v>
                  </c:pt>
                  <c:pt idx="3">
                    <c:v>0.1923768</c:v>
                  </c:pt>
                  <c:pt idx="4">
                    <c:v>0.250488</c:v>
                  </c:pt>
                  <c:pt idx="5">
                    <c:v>0.3331044</c:v>
                  </c:pt>
                </c:numCache>
              </c:numRef>
            </c:minus>
            <c:spPr>
              <a:ln w="0">
                <a:solidFill>
                  <a:srgbClr val="000000"/>
                </a:solidFill>
              </a:ln>
            </c:spPr>
          </c:errBars>
          <c:xVal>
            <c:numRef>
              <c:f>'Προς συμπλήρωση'!$F$26:$F$31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'Προς συμπλήρωση'!$G$26:$G$31</c:f>
              <c:numCache>
                <c:formatCode>General</c:formatCode>
                <c:ptCount val="6"/>
                <c:pt idx="0">
                  <c:v>0</c:v>
                </c:pt>
              </c:numCache>
            </c:numRef>
          </c:yVal>
          <c:smooth val="0"/>
        </c:ser>
        <c:axId val="21195779"/>
        <c:axId val="19486052"/>
      </c:scatterChart>
      <c:valAx>
        <c:axId val="21195779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9486052"/>
        <c:crosses val="autoZero"/>
        <c:crossBetween val="midCat"/>
      </c:valAx>
      <c:valAx>
        <c:axId val="19486052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1195779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650909773025699"/>
          <c:y val="0.0490674955595027"/>
          <c:w val="0.897767773400863"/>
          <c:h val="0.86711811722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'Υπόδειγμα υπολογισμού'!$G$25</c:f>
              <c:strCache>
                <c:ptCount val="1"/>
                <c:pt idx="0">
                  <c:v>T^2 (s^2)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circle"/>
            <c:size val="5"/>
            <c:spPr>
              <a:solidFill>
                <a:srgbClr val="004586"/>
              </a:solidFill>
            </c:spPr>
          </c:marker>
          <c:dPt>
            <c:idx val="1"/>
            <c:marker>
              <c:symbol val="circle"/>
              <c:size val="5"/>
              <c:spPr>
                <a:solidFill>
                  <a:srgbClr val="004586"/>
                </a:solidFill>
              </c:spPr>
            </c:marker>
          </c:dPt>
          <c:dPt>
            <c:idx val="2"/>
            <c:marker>
              <c:symbol val="circle"/>
              <c:size val="5"/>
              <c:spPr>
                <a:solidFill>
                  <a:srgbClr val="004586"/>
                </a:solidFill>
              </c:spPr>
            </c:marker>
          </c:dPt>
          <c:dLbls>
            <c:dLbl>
              <c:idx val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2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0">
                <a:solidFill>
                  <a:srgbClr val="004586"/>
                </a:solidFill>
              </a:ln>
            </c:spPr>
            <c:trendlineType val="linear"/>
            <c:forward val="0"/>
            <c:backward val="0"/>
            <c:intercept val="0"/>
            <c:dispRSqr val="0"/>
            <c:dispEq val="1"/>
          </c:trendline>
          <c:errBars>
            <c:errDir val="y"/>
            <c:errBarType val="both"/>
            <c:errValType val="cust"/>
            <c:noEndCap val="0"/>
            <c:plus>
              <c:numRef>
                <c:f>'Υπόδειγμα υπολογισμού'!$H$26:$H$31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0.113551</c:v>
                  </c:pt>
                  <c:pt idx="2">
                    <c:v>0.076536</c:v>
                  </c:pt>
                  <c:pt idx="3">
                    <c:v>0.1923768</c:v>
                  </c:pt>
                  <c:pt idx="4">
                    <c:v>0.250488</c:v>
                  </c:pt>
                  <c:pt idx="5">
                    <c:v>0.3331044</c:v>
                  </c:pt>
                </c:numCache>
              </c:numRef>
            </c:plus>
            <c:minus>
              <c:numRef>
                <c:f>'Υπόδειγμα υπολογισμού'!$H$26:$H$31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0.113551</c:v>
                  </c:pt>
                  <c:pt idx="2">
                    <c:v>0.076536</c:v>
                  </c:pt>
                  <c:pt idx="3">
                    <c:v>0.1923768</c:v>
                  </c:pt>
                  <c:pt idx="4">
                    <c:v>0.250488</c:v>
                  </c:pt>
                  <c:pt idx="5">
                    <c:v>0.3331044</c:v>
                  </c:pt>
                </c:numCache>
              </c:numRef>
            </c:minus>
            <c:spPr>
              <a:ln w="0">
                <a:solidFill>
                  <a:srgbClr val="000000"/>
                </a:solidFill>
              </a:ln>
            </c:spPr>
          </c:errBars>
          <c:xVal>
            <c:numRef>
              <c:f>'Υπόδειγμα υπολογισμού'!$F$26:$F$31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'Υπόδειγμα υπολογισμού'!$G$26:$G$31</c:f>
              <c:numCache>
                <c:formatCode>General</c:formatCode>
                <c:ptCount val="6"/>
                <c:pt idx="0">
                  <c:v>0</c:v>
                </c:pt>
                <c:pt idx="1">
                  <c:v>0.97495876</c:v>
                </c:pt>
                <c:pt idx="2">
                  <c:v>1.62715536</c:v>
                </c:pt>
                <c:pt idx="3">
                  <c:v>2.33111824</c:v>
                </c:pt>
                <c:pt idx="4">
                  <c:v>3.111696</c:v>
                </c:pt>
                <c:pt idx="5">
                  <c:v>4.22795844</c:v>
                </c:pt>
              </c:numCache>
            </c:numRef>
          </c:yVal>
          <c:smooth val="0"/>
        </c:ser>
        <c:axId val="72390170"/>
        <c:axId val="78846660"/>
      </c:scatterChart>
      <c:valAx>
        <c:axId val="7239017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8846660"/>
        <c:crosses val="autoZero"/>
        <c:crossBetween val="midCat"/>
      </c:valAx>
      <c:valAx>
        <c:axId val="78846660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2390170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9.xml"/><Relationship Id="rId3" Type="http://schemas.openxmlformats.org/officeDocument/2006/relationships/image" Target="../media/image2.png"/><Relationship Id="rId4" Type="http://schemas.openxmlformats.org/officeDocument/2006/relationships/image" Target="../media/image3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0.xml"/><Relationship Id="rId3" Type="http://schemas.openxmlformats.org/officeDocument/2006/relationships/image" Target="../media/image2.png"/><Relationship Id="rId4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15</xdr:col>
      <xdr:colOff>587520</xdr:colOff>
      <xdr:row>12</xdr:row>
      <xdr:rowOff>53640</xdr:rowOff>
    </xdr:from>
    <xdr:to>
      <xdr:col>16</xdr:col>
      <xdr:colOff>755640</xdr:colOff>
      <xdr:row>15</xdr:row>
      <xdr:rowOff>109800</xdr:rowOff>
    </xdr:to>
    <xdr:pic>
      <xdr:nvPicPr>
        <xdr:cNvPr id="0" name="Εικόνα 1" descr=""/>
        <xdr:cNvPicPr/>
      </xdr:nvPicPr>
      <xdr:blipFill>
        <a:blip r:embed="rId1"/>
        <a:stretch/>
      </xdr:blipFill>
      <xdr:spPr>
        <a:xfrm>
          <a:off x="12956760" y="2004480"/>
          <a:ext cx="981000" cy="543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214200</xdr:colOff>
      <xdr:row>18</xdr:row>
      <xdr:rowOff>97560</xdr:rowOff>
    </xdr:from>
    <xdr:to>
      <xdr:col>16</xdr:col>
      <xdr:colOff>281520</xdr:colOff>
      <xdr:row>38</xdr:row>
      <xdr:rowOff>88920</xdr:rowOff>
    </xdr:to>
    <xdr:graphicFrame>
      <xdr:nvGraphicFramePr>
        <xdr:cNvPr id="1" name=""/>
        <xdr:cNvGraphicFramePr/>
      </xdr:nvGraphicFramePr>
      <xdr:xfrm>
        <a:off x="7706520" y="3023640"/>
        <a:ext cx="5757120" cy="3242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769680</xdr:colOff>
      <xdr:row>11</xdr:row>
      <xdr:rowOff>137880</xdr:rowOff>
    </xdr:from>
    <xdr:to>
      <xdr:col>15</xdr:col>
      <xdr:colOff>237600</xdr:colOff>
      <xdr:row>17</xdr:row>
      <xdr:rowOff>49680</xdr:rowOff>
    </xdr:to>
    <xdr:pic>
      <xdr:nvPicPr>
        <xdr:cNvPr id="2" name="Εικόνα 2" descr=""/>
        <xdr:cNvPicPr/>
      </xdr:nvPicPr>
      <xdr:blipFill>
        <a:blip r:embed="rId3"/>
        <a:stretch/>
      </xdr:blipFill>
      <xdr:spPr>
        <a:xfrm>
          <a:off x="11513160" y="1926000"/>
          <a:ext cx="1093680" cy="887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15</xdr:col>
      <xdr:colOff>603360</xdr:colOff>
      <xdr:row>1</xdr:row>
      <xdr:rowOff>16200</xdr:rowOff>
    </xdr:from>
    <xdr:to>
      <xdr:col>17</xdr:col>
      <xdr:colOff>192600</xdr:colOff>
      <xdr:row>3</xdr:row>
      <xdr:rowOff>121320</xdr:rowOff>
    </xdr:to>
    <xdr:pic>
      <xdr:nvPicPr>
        <xdr:cNvPr id="3" name="Εικόνα 3" descr=""/>
        <xdr:cNvPicPr/>
      </xdr:nvPicPr>
      <xdr:blipFill>
        <a:blip r:embed="rId4"/>
        <a:stretch/>
      </xdr:blipFill>
      <xdr:spPr>
        <a:xfrm>
          <a:off x="12972600" y="178920"/>
          <a:ext cx="1214640" cy="4302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15</xdr:col>
      <xdr:colOff>587520</xdr:colOff>
      <xdr:row>12</xdr:row>
      <xdr:rowOff>53640</xdr:rowOff>
    </xdr:from>
    <xdr:to>
      <xdr:col>16</xdr:col>
      <xdr:colOff>755640</xdr:colOff>
      <xdr:row>15</xdr:row>
      <xdr:rowOff>109800</xdr:rowOff>
    </xdr:to>
    <xdr:pic>
      <xdr:nvPicPr>
        <xdr:cNvPr id="4" name="Εικόνα 1" descr=""/>
        <xdr:cNvPicPr/>
      </xdr:nvPicPr>
      <xdr:blipFill>
        <a:blip r:embed="rId1"/>
        <a:stretch/>
      </xdr:blipFill>
      <xdr:spPr>
        <a:xfrm>
          <a:off x="12956760" y="2004480"/>
          <a:ext cx="981000" cy="543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214200</xdr:colOff>
      <xdr:row>18</xdr:row>
      <xdr:rowOff>97560</xdr:rowOff>
    </xdr:from>
    <xdr:to>
      <xdr:col>16</xdr:col>
      <xdr:colOff>281520</xdr:colOff>
      <xdr:row>38</xdr:row>
      <xdr:rowOff>88920</xdr:rowOff>
    </xdr:to>
    <xdr:graphicFrame>
      <xdr:nvGraphicFramePr>
        <xdr:cNvPr id="5" name=""/>
        <xdr:cNvGraphicFramePr/>
      </xdr:nvGraphicFramePr>
      <xdr:xfrm>
        <a:off x="7706520" y="3023640"/>
        <a:ext cx="5757120" cy="3242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769680</xdr:colOff>
      <xdr:row>11</xdr:row>
      <xdr:rowOff>137880</xdr:rowOff>
    </xdr:from>
    <xdr:to>
      <xdr:col>15</xdr:col>
      <xdr:colOff>237600</xdr:colOff>
      <xdr:row>17</xdr:row>
      <xdr:rowOff>49680</xdr:rowOff>
    </xdr:to>
    <xdr:pic>
      <xdr:nvPicPr>
        <xdr:cNvPr id="6" name="Εικόνα 2" descr=""/>
        <xdr:cNvPicPr/>
      </xdr:nvPicPr>
      <xdr:blipFill>
        <a:blip r:embed="rId3"/>
        <a:stretch/>
      </xdr:blipFill>
      <xdr:spPr>
        <a:xfrm>
          <a:off x="11513160" y="1926000"/>
          <a:ext cx="1093680" cy="887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15</xdr:col>
      <xdr:colOff>603360</xdr:colOff>
      <xdr:row>1</xdr:row>
      <xdr:rowOff>16200</xdr:rowOff>
    </xdr:from>
    <xdr:to>
      <xdr:col>17</xdr:col>
      <xdr:colOff>192600</xdr:colOff>
      <xdr:row>3</xdr:row>
      <xdr:rowOff>121320</xdr:rowOff>
    </xdr:to>
    <xdr:pic>
      <xdr:nvPicPr>
        <xdr:cNvPr id="7" name="Εικόνα 3" descr=""/>
        <xdr:cNvPicPr/>
      </xdr:nvPicPr>
      <xdr:blipFill>
        <a:blip r:embed="rId4"/>
        <a:stretch/>
      </xdr:blipFill>
      <xdr:spPr>
        <a:xfrm>
          <a:off x="12972600" y="178920"/>
          <a:ext cx="1214640" cy="430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3:R35"/>
  <sheetViews>
    <sheetView showFormulas="false" showGridLines="true" showRowColHeaders="true" showZeros="true" rightToLeft="false" tabSelected="true" showOutlineSymbols="true" defaultGridColor="true" view="normal" topLeftCell="D1" colorId="64" zoomScale="80" zoomScaleNormal="80" zoomScalePageLayoutView="100" workbookViewId="0">
      <selection pane="topLeft" activeCell="D1" activeCellId="0" sqref="D1"/>
    </sheetView>
  </sheetViews>
  <sheetFormatPr defaultColWidth="11.53515625" defaultRowHeight="12.8" zeroHeight="false" outlineLevelRow="0" outlineLevelCol="0"/>
  <cols>
    <col collapsed="false" customWidth="true" hidden="false" outlineLevel="0" max="4" min="4" style="1" width="8.75"/>
    <col collapsed="false" customWidth="true" hidden="false" outlineLevel="0" max="5" min="5" style="1" width="16.83"/>
    <col collapsed="false" customWidth="true" hidden="false" outlineLevel="0" max="18" min="18" style="1" width="19.1"/>
  </cols>
  <sheetData>
    <row r="3" customFormat="false" ht="12.8" hidden="false" customHeight="false" outlineLevel="0" collapsed="false">
      <c r="C3" s="1" t="s">
        <v>0</v>
      </c>
      <c r="D3" s="2" t="n">
        <v>9.8</v>
      </c>
    </row>
    <row r="4" customFormat="false" ht="12.8" hidden="false" customHeight="false" outlineLevel="0" collapsed="false">
      <c r="B4" s="1" t="s">
        <v>1</v>
      </c>
      <c r="C4" s="1" t="s">
        <v>2</v>
      </c>
      <c r="F4" s="1" t="s">
        <v>3</v>
      </c>
      <c r="G4" s="1" t="s">
        <v>4</v>
      </c>
    </row>
    <row r="5" customFormat="false" ht="12.8" hidden="false" customHeight="false" outlineLevel="0" collapsed="false">
      <c r="B5" s="1" t="n">
        <f aca="false">2*PI()*SQRT(C5/D$3)</f>
        <v>0.634697562594052</v>
      </c>
      <c r="C5" s="1" t="n">
        <v>0.1</v>
      </c>
      <c r="M5" s="3"/>
      <c r="N5" s="3" t="s">
        <v>5</v>
      </c>
    </row>
    <row r="6" customFormat="false" ht="12.8" hidden="false" customHeight="false" outlineLevel="0" collapsed="false">
      <c r="B6" s="4" t="n">
        <f aca="false">2*PI()*SQRT(C6/D$3)</f>
        <v>0.897597901025655</v>
      </c>
      <c r="C6" s="4" t="n">
        <v>0.2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13</v>
      </c>
      <c r="O6" s="5" t="s">
        <v>14</v>
      </c>
      <c r="P6" s="5" t="s">
        <v>15</v>
      </c>
      <c r="Q6" s="5" t="s">
        <v>16</v>
      </c>
      <c r="R6" s="6" t="s">
        <v>17</v>
      </c>
    </row>
    <row r="7" customFormat="false" ht="12.8" hidden="false" customHeight="false" outlineLevel="0" collapsed="false">
      <c r="B7" s="1" t="n">
        <f aca="false">2*PI()*SQRT(C7/D$3)</f>
        <v>1.09932842585303</v>
      </c>
      <c r="C7" s="1" t="n">
        <v>0.3</v>
      </c>
      <c r="F7" s="7" t="n">
        <v>0.2</v>
      </c>
      <c r="G7" s="8" t="n">
        <v>10.38</v>
      </c>
      <c r="H7" s="8" t="n">
        <v>9.23</v>
      </c>
      <c r="I7" s="8" t="n">
        <v>9.95</v>
      </c>
      <c r="J7" s="8" t="n">
        <v>9.58</v>
      </c>
      <c r="K7" s="8" t="n">
        <v>10.23</v>
      </c>
      <c r="L7" s="9" t="n">
        <f aca="false">AVERAGE(G7:K7)</f>
        <v>9.874</v>
      </c>
      <c r="M7" s="10" t="n">
        <f aca="false">L7/10</f>
        <v>0.9874</v>
      </c>
      <c r="N7" s="7" t="n">
        <f aca="false">M7</f>
        <v>0.9874</v>
      </c>
      <c r="O7" s="10" t="n">
        <f aca="false">MAX(G7:K7)</f>
        <v>10.38</v>
      </c>
      <c r="P7" s="10" t="n">
        <f aca="false">MIN(G7:K7)</f>
        <v>9.23</v>
      </c>
      <c r="Q7" s="10" t="n">
        <f aca="false">(O7-P7)/20</f>
        <v>0.0575</v>
      </c>
      <c r="R7" s="7" t="n">
        <f aca="false">STDEV(G7:K7)/10</f>
        <v>0.0471624850914368</v>
      </c>
    </row>
    <row r="8" customFormat="false" ht="12.8" hidden="false" customHeight="false" outlineLevel="0" collapsed="false">
      <c r="B8" s="4" t="n">
        <f aca="false">2*PI()*SQRT(C8/D$3)</f>
        <v>1.2693951251881</v>
      </c>
      <c r="C8" s="4" t="n">
        <v>0.4</v>
      </c>
      <c r="F8" s="7" t="n">
        <v>0.4</v>
      </c>
      <c r="G8" s="8" t="n">
        <v>13.11</v>
      </c>
      <c r="H8" s="8" t="n">
        <v>12.51</v>
      </c>
      <c r="I8" s="8" t="n">
        <v>12.82</v>
      </c>
      <c r="J8" s="8" t="n">
        <v>12.63</v>
      </c>
      <c r="K8" s="8" t="n">
        <v>12.71</v>
      </c>
      <c r="L8" s="9" t="n">
        <f aca="false">AVERAGE(G8:K8)</f>
        <v>12.756</v>
      </c>
      <c r="M8" s="10" t="n">
        <f aca="false">L8/10</f>
        <v>1.2756</v>
      </c>
      <c r="N8" s="8" t="n">
        <f aca="false">M8</f>
        <v>1.2756</v>
      </c>
      <c r="O8" s="10" t="n">
        <f aca="false">MAX(G8:K8)</f>
        <v>13.11</v>
      </c>
      <c r="P8" s="10" t="n">
        <f aca="false">MIN(G8:K8)</f>
        <v>12.51</v>
      </c>
      <c r="Q8" s="10" t="n">
        <f aca="false">(O8-P8)/20</f>
        <v>0.03</v>
      </c>
      <c r="R8" s="7" t="n">
        <f aca="false">STDEV(G8:K8)/10</f>
        <v>0.0227991227901426</v>
      </c>
    </row>
    <row r="9" customFormat="false" ht="12.8" hidden="false" customHeight="false" outlineLevel="0" collapsed="false">
      <c r="B9" s="1" t="n">
        <f aca="false">2*PI()*SQRT(C9/D$3)</f>
        <v>1.41922689511373</v>
      </c>
      <c r="C9" s="1" t="n">
        <v>0.5</v>
      </c>
      <c r="F9" s="7" t="n">
        <v>0.6</v>
      </c>
      <c r="G9" s="8" t="n">
        <v>14.52</v>
      </c>
      <c r="H9" s="8" t="n">
        <v>15.78</v>
      </c>
      <c r="I9" s="8" t="n">
        <v>15.28</v>
      </c>
      <c r="J9" s="8" t="n">
        <v>15.63</v>
      </c>
      <c r="K9" s="8" t="n">
        <v>15.13</v>
      </c>
      <c r="L9" s="9" t="n">
        <f aca="false">AVERAGE(G9:K9)</f>
        <v>15.268</v>
      </c>
      <c r="M9" s="10" t="n">
        <f aca="false">L9/10</f>
        <v>1.5268</v>
      </c>
      <c r="N9" s="8" t="n">
        <f aca="false">M9</f>
        <v>1.5268</v>
      </c>
      <c r="O9" s="10" t="n">
        <f aca="false">MAX(G9:K9)</f>
        <v>15.78</v>
      </c>
      <c r="P9" s="10" t="n">
        <f aca="false">MIN(G9:K9)</f>
        <v>14.52</v>
      </c>
      <c r="Q9" s="10" t="n">
        <f aca="false">(O9-P9)/20</f>
        <v>0.063</v>
      </c>
      <c r="R9" s="7" t="n">
        <f aca="false">STDEV(G9:K9)/10</f>
        <v>0.0492919871784451</v>
      </c>
    </row>
    <row r="10" customFormat="false" ht="12.8" hidden="false" customHeight="false" outlineLevel="0" collapsed="false">
      <c r="B10" s="4" t="n">
        <f aca="false">2*PI()*SQRT(C10/D$3)</f>
        <v>1.55468516934362</v>
      </c>
      <c r="C10" s="4" t="n">
        <v>0.6</v>
      </c>
      <c r="F10" s="7" t="n">
        <v>0.8</v>
      </c>
      <c r="G10" s="8" t="n">
        <v>17.34</v>
      </c>
      <c r="H10" s="8" t="n">
        <v>16.88</v>
      </c>
      <c r="I10" s="8" t="n">
        <v>17.95</v>
      </c>
      <c r="J10" s="8" t="n">
        <v>18.3</v>
      </c>
      <c r="K10" s="8" t="n">
        <v>17.73</v>
      </c>
      <c r="L10" s="9" t="n">
        <f aca="false">AVERAGE(G10:K10)</f>
        <v>17.64</v>
      </c>
      <c r="M10" s="10" t="n">
        <f aca="false">L10/10</f>
        <v>1.764</v>
      </c>
      <c r="N10" s="8" t="n">
        <f aca="false">M10</f>
        <v>1.764</v>
      </c>
      <c r="O10" s="10" t="n">
        <f aca="false">MAX(G10:K10)</f>
        <v>18.3</v>
      </c>
      <c r="P10" s="10" t="n">
        <f aca="false">MIN(G10:K10)</f>
        <v>16.88</v>
      </c>
      <c r="Q10" s="10" t="n">
        <f aca="false">(O10-P10)/20</f>
        <v>0.0710000000000001</v>
      </c>
      <c r="R10" s="7" t="n">
        <f aca="false">STDEV(G10:K10)/10</f>
        <v>0.0549408773137088</v>
      </c>
    </row>
    <row r="11" customFormat="false" ht="12.8" hidden="false" customHeight="false" outlineLevel="0" collapsed="false">
      <c r="B11" s="1" t="n">
        <f aca="false">2*PI()*SQRT(C11/D$3)</f>
        <v>1.67925190836271</v>
      </c>
      <c r="C11" s="1" t="n">
        <v>0.7</v>
      </c>
      <c r="F11" s="7" t="n">
        <v>1</v>
      </c>
      <c r="G11" s="8" t="n">
        <v>21.13</v>
      </c>
      <c r="H11" s="8" t="n">
        <v>19.85</v>
      </c>
      <c r="I11" s="8" t="n">
        <v>19.63</v>
      </c>
      <c r="J11" s="8" t="n">
        <v>20.95</v>
      </c>
      <c r="K11" s="8" t="n">
        <v>21.25</v>
      </c>
      <c r="L11" s="9" t="n">
        <f aca="false">AVERAGE(G11:K11)</f>
        <v>20.562</v>
      </c>
      <c r="M11" s="10" t="n">
        <f aca="false">L11/10</f>
        <v>2.0562</v>
      </c>
      <c r="N11" s="8" t="n">
        <f aca="false">M11</f>
        <v>2.0562</v>
      </c>
      <c r="O11" s="10" t="n">
        <f aca="false">MAX(G11:K11)</f>
        <v>21.25</v>
      </c>
      <c r="P11" s="10" t="n">
        <f aca="false">MIN(G11:K11)</f>
        <v>19.63</v>
      </c>
      <c r="Q11" s="10" t="n">
        <f aca="false">(O11-P11)/20</f>
        <v>0.081</v>
      </c>
      <c r="R11" s="7" t="n">
        <f aca="false">STDEV(G11:K11)/10</f>
        <v>0.0761918630826153</v>
      </c>
    </row>
    <row r="12" customFormat="false" ht="12.8" hidden="false" customHeight="false" outlineLevel="0" collapsed="false">
      <c r="B12" s="4" t="n">
        <f aca="false">2*PI()*SQRT(C12/D$3)</f>
        <v>1.79519580205131</v>
      </c>
      <c r="C12" s="4" t="n">
        <v>0.8</v>
      </c>
    </row>
    <row r="13" customFormat="false" ht="12.8" hidden="false" customHeight="false" outlineLevel="0" collapsed="false">
      <c r="B13" s="1" t="n">
        <f aca="false">2*PI()*SQRT(C13/D$3)</f>
        <v>1.90409268778216</v>
      </c>
      <c r="C13" s="1" t="n">
        <v>0.9</v>
      </c>
      <c r="F13" s="11"/>
    </row>
    <row r="14" customFormat="false" ht="12.8" hidden="false" customHeight="false" outlineLevel="0" collapsed="false">
      <c r="B14" s="4" t="n">
        <f aca="false">2*PI()*SQRT(C14/D$3)</f>
        <v>2.00708992315449</v>
      </c>
      <c r="C14" s="4" t="n">
        <v>1</v>
      </c>
    </row>
    <row r="15" customFormat="false" ht="12.8" hidden="false" customHeight="false" outlineLevel="0" collapsed="false">
      <c r="B15" s="1" t="n">
        <f aca="false">2*PI()*SQRT(C15/D$3)</f>
        <v>2.10505367047758</v>
      </c>
      <c r="C15" s="1" t="n">
        <v>1.1</v>
      </c>
      <c r="G15" s="11" t="s">
        <v>18</v>
      </c>
    </row>
    <row r="16" customFormat="false" ht="12.8" hidden="false" customHeight="false" outlineLevel="0" collapsed="false">
      <c r="B16" s="1" t="n">
        <f aca="false">2*PI()*SQRT(C16/D$3)</f>
        <v>2.19865685170605</v>
      </c>
      <c r="C16" s="1" t="n">
        <v>1.2</v>
      </c>
      <c r="F16" s="3" t="s">
        <v>3</v>
      </c>
      <c r="G16" s="3" t="s">
        <v>5</v>
      </c>
    </row>
    <row r="17" customFormat="false" ht="12.8" hidden="false" customHeight="false" outlineLevel="0" collapsed="false">
      <c r="B17" s="1" t="n">
        <f aca="false">2*PI()*SQRT(C17/D$3)</f>
        <v>2.28843460634487</v>
      </c>
      <c r="C17" s="1" t="n">
        <v>1.3</v>
      </c>
      <c r="F17" s="5" t="s">
        <v>6</v>
      </c>
      <c r="G17" s="5" t="s">
        <v>19</v>
      </c>
      <c r="H17" s="5" t="s">
        <v>16</v>
      </c>
    </row>
    <row r="18" customFormat="false" ht="12.8" hidden="false" customHeight="false" outlineLevel="0" collapsed="false">
      <c r="B18" s="1" t="n">
        <f aca="false">2*PI()*SQRT(C18/D$3)</f>
        <v>2.37482082344745</v>
      </c>
      <c r="C18" s="1" t="n">
        <v>1.4</v>
      </c>
      <c r="F18" s="7" t="n">
        <v>0.2</v>
      </c>
      <c r="G18" s="7" t="n">
        <f aca="false">N7</f>
        <v>0.9874</v>
      </c>
      <c r="H18" s="10" t="n">
        <f aca="false">Q7</f>
        <v>0.0575</v>
      </c>
    </row>
    <row r="19" customFormat="false" ht="12.8" hidden="false" customHeight="false" outlineLevel="0" collapsed="false">
      <c r="B19" s="1" t="n">
        <f aca="false">2*PI()*SQRT(C19/D$3)</f>
        <v>2.4581730898052</v>
      </c>
      <c r="C19" s="1" t="n">
        <v>1.5</v>
      </c>
      <c r="F19" s="7" t="n">
        <v>0.4</v>
      </c>
      <c r="G19" s="8" t="n">
        <f aca="false">N8</f>
        <v>1.2756</v>
      </c>
      <c r="H19" s="10" t="n">
        <f aca="false">Q8</f>
        <v>0.03</v>
      </c>
    </row>
    <row r="20" customFormat="false" ht="12.8" hidden="false" customHeight="false" outlineLevel="0" collapsed="false">
      <c r="B20" s="1" t="n">
        <f aca="false">2*PI()*SQRT(C20/D$3)</f>
        <v>2.53879025037621</v>
      </c>
      <c r="C20" s="1" t="n">
        <v>1.6</v>
      </c>
      <c r="F20" s="7" t="n">
        <v>0.6</v>
      </c>
      <c r="G20" s="8" t="n">
        <f aca="false">N9</f>
        <v>1.5268</v>
      </c>
      <c r="H20" s="10" t="n">
        <f aca="false">Q9</f>
        <v>0.063</v>
      </c>
    </row>
    <row r="21" customFormat="false" ht="12.8" hidden="false" customHeight="false" outlineLevel="0" collapsed="false">
      <c r="B21" s="1" t="n">
        <f aca="false">2*PI()*SQRT(C21/D$3)</f>
        <v>2.61692509089735</v>
      </c>
      <c r="C21" s="1" t="n">
        <v>1.7</v>
      </c>
      <c r="F21" s="7" t="n">
        <v>0.8</v>
      </c>
      <c r="G21" s="8" t="n">
        <f aca="false">N10</f>
        <v>1.764</v>
      </c>
      <c r="H21" s="10" t="n">
        <f aca="false">Q10</f>
        <v>0.0710000000000001</v>
      </c>
    </row>
    <row r="22" customFormat="false" ht="12.8" hidden="false" customHeight="false" outlineLevel="0" collapsed="false">
      <c r="B22" s="1" t="n">
        <f aca="false">2*PI()*SQRT(C22/D$3)</f>
        <v>2.69279370307697</v>
      </c>
      <c r="C22" s="1" t="n">
        <v>1.8</v>
      </c>
      <c r="F22" s="7" t="n">
        <v>1</v>
      </c>
      <c r="G22" s="8" t="n">
        <f aca="false">N11</f>
        <v>2.0562</v>
      </c>
      <c r="H22" s="10" t="n">
        <f aca="false">Q11</f>
        <v>0.081</v>
      </c>
    </row>
    <row r="23" customFormat="false" ht="12.8" hidden="false" customHeight="false" outlineLevel="0" collapsed="false">
      <c r="B23" s="1" t="n">
        <f aca="false">2*PI()*SQRT(C23/D$3)</f>
        <v>2.76658253505906</v>
      </c>
      <c r="C23" s="1" t="n">
        <v>1.9</v>
      </c>
    </row>
    <row r="24" customFormat="false" ht="12.8" hidden="false" customHeight="false" outlineLevel="0" collapsed="false">
      <c r="B24" s="1" t="n">
        <f aca="false">2*PI()*SQRT(C24/D$3)</f>
        <v>2.83845379022746</v>
      </c>
      <c r="C24" s="1" t="n">
        <v>2</v>
      </c>
    </row>
    <row r="25" customFormat="false" ht="12.8" hidden="false" customHeight="false" outlineLevel="0" collapsed="false">
      <c r="F25" s="5" t="s">
        <v>6</v>
      </c>
      <c r="G25" s="5" t="s">
        <v>20</v>
      </c>
      <c r="H25" s="6" t="s">
        <v>21</v>
      </c>
    </row>
    <row r="26" customFormat="false" ht="12.8" hidden="false" customHeight="false" outlineLevel="0" collapsed="false">
      <c r="F26" s="7" t="n">
        <v>0</v>
      </c>
      <c r="G26" s="10" t="n">
        <v>0</v>
      </c>
      <c r="H26" s="10" t="n">
        <v>0</v>
      </c>
    </row>
    <row r="27" customFormat="false" ht="12.8" hidden="false" customHeight="false" outlineLevel="0" collapsed="false">
      <c r="F27" s="7" t="n">
        <v>0.2</v>
      </c>
      <c r="G27" s="7" t="n">
        <f aca="false">G18^2</f>
        <v>0.97495876</v>
      </c>
      <c r="H27" s="7" t="n">
        <f aca="false">2*G27*Q7/N7</f>
        <v>0.113551</v>
      </c>
    </row>
    <row r="28" customFormat="false" ht="12.8" hidden="false" customHeight="false" outlineLevel="0" collapsed="false">
      <c r="F28" s="7" t="n">
        <v>0.4</v>
      </c>
      <c r="G28" s="8" t="n">
        <f aca="false">G19^2</f>
        <v>1.62715536</v>
      </c>
      <c r="H28" s="7" t="n">
        <f aca="false">2*G28*Q8/N8</f>
        <v>0.076536</v>
      </c>
    </row>
    <row r="29" customFormat="false" ht="12.8" hidden="false" customHeight="false" outlineLevel="0" collapsed="false">
      <c r="F29" s="7" t="n">
        <v>0.6</v>
      </c>
      <c r="G29" s="8" t="n">
        <f aca="false">G20^2</f>
        <v>2.33111824</v>
      </c>
      <c r="H29" s="7" t="n">
        <f aca="false">2*G29*Q9/N9</f>
        <v>0.1923768</v>
      </c>
    </row>
    <row r="30" customFormat="false" ht="12.8" hidden="false" customHeight="false" outlineLevel="0" collapsed="false">
      <c r="F30" s="7" t="n">
        <v>0.8</v>
      </c>
      <c r="G30" s="8" t="n">
        <f aca="false">G21^2</f>
        <v>3.111696</v>
      </c>
      <c r="H30" s="7" t="n">
        <f aca="false">2*G30*Q10/N10</f>
        <v>0.250488</v>
      </c>
    </row>
    <row r="31" customFormat="false" ht="12.8" hidden="false" customHeight="false" outlineLevel="0" collapsed="false">
      <c r="F31" s="7" t="n">
        <v>1</v>
      </c>
      <c r="G31" s="8" t="n">
        <f aca="false">G22^2</f>
        <v>4.22795844</v>
      </c>
      <c r="H31" s="7" t="n">
        <f aca="false">2*G31*Q11/N11</f>
        <v>0.3331044</v>
      </c>
    </row>
    <row r="35" customFormat="false" ht="12.8" hidden="false" customHeight="false" outlineLevel="0" collapsed="false">
      <c r="E35" s="1" t="s">
        <v>22</v>
      </c>
      <c r="F35" s="2" t="n">
        <f aca="false">4*PI()^2/4.073</f>
        <v>9.69271239979313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&amp;CΣελίδα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3:R31"/>
  <sheetViews>
    <sheetView showFormulas="false" showGridLines="true" showRowColHeaders="true" showZeros="true" rightToLeft="false" tabSelected="false" showOutlineSymbols="true" defaultGridColor="true" view="normal" topLeftCell="D1" colorId="64" zoomScale="80" zoomScaleNormal="80" zoomScalePageLayoutView="100" workbookViewId="0">
      <selection pane="topLeft" activeCell="D1" activeCellId="0" sqref="D1"/>
    </sheetView>
  </sheetViews>
  <sheetFormatPr defaultColWidth="11.53515625" defaultRowHeight="12.8" zeroHeight="false" outlineLevelRow="0" outlineLevelCol="0"/>
  <cols>
    <col collapsed="false" customWidth="true" hidden="false" outlineLevel="0" max="4" min="4" style="1" width="8.75"/>
    <col collapsed="false" customWidth="true" hidden="false" outlineLevel="0" max="5" min="5" style="1" width="16.83"/>
    <col collapsed="false" customWidth="true" hidden="false" outlineLevel="0" max="18" min="18" style="1" width="19.1"/>
  </cols>
  <sheetData>
    <row r="3" customFormat="false" ht="12.8" hidden="false" customHeight="false" outlineLevel="0" collapsed="false">
      <c r="C3" s="1" t="s">
        <v>0</v>
      </c>
      <c r="D3" s="2" t="n">
        <v>9.8</v>
      </c>
    </row>
    <row r="4" customFormat="false" ht="12.8" hidden="false" customHeight="false" outlineLevel="0" collapsed="false">
      <c r="B4" s="1" t="s">
        <v>1</v>
      </c>
      <c r="C4" s="1" t="s">
        <v>2</v>
      </c>
      <c r="F4" s="1" t="s">
        <v>3</v>
      </c>
      <c r="G4" s="1" t="s">
        <v>4</v>
      </c>
    </row>
    <row r="5" customFormat="false" ht="12.8" hidden="false" customHeight="false" outlineLevel="0" collapsed="false">
      <c r="B5" s="1" t="n">
        <f aca="false">2*PI()*SQRT(C5/D$3)</f>
        <v>0.634697562594052</v>
      </c>
      <c r="C5" s="1" t="n">
        <v>0.1</v>
      </c>
      <c r="M5" s="3"/>
      <c r="N5" s="3" t="s">
        <v>5</v>
      </c>
    </row>
    <row r="6" customFormat="false" ht="12.8" hidden="false" customHeight="false" outlineLevel="0" collapsed="false">
      <c r="B6" s="4" t="n">
        <f aca="false">2*PI()*SQRT(C6/D$3)</f>
        <v>0.897597901025655</v>
      </c>
      <c r="C6" s="4" t="n">
        <v>0.2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13</v>
      </c>
      <c r="O6" s="5" t="s">
        <v>14</v>
      </c>
      <c r="P6" s="5" t="s">
        <v>15</v>
      </c>
      <c r="Q6" s="5" t="s">
        <v>16</v>
      </c>
      <c r="R6" s="6" t="s">
        <v>17</v>
      </c>
    </row>
    <row r="7" customFormat="false" ht="12.8" hidden="false" customHeight="false" outlineLevel="0" collapsed="false">
      <c r="B7" s="1" t="n">
        <f aca="false">2*PI()*SQRT(C7/D$3)</f>
        <v>1.09932842585303</v>
      </c>
      <c r="C7" s="1" t="n">
        <v>0.3</v>
      </c>
      <c r="F7" s="7" t="n">
        <v>0.2</v>
      </c>
      <c r="G7" s="8"/>
      <c r="H7" s="8"/>
      <c r="I7" s="8"/>
      <c r="J7" s="8"/>
      <c r="K7" s="8"/>
      <c r="L7" s="9" t="e">
        <f aca="false">AVERAGE(G7:K7)</f>
        <v>#DIV/0!</v>
      </c>
      <c r="M7" s="10" t="e">
        <f aca="false">L7/10</f>
        <v>#DIV/0!</v>
      </c>
      <c r="N7" s="7" t="e">
        <f aca="false">M7</f>
        <v>#DIV/0!</v>
      </c>
      <c r="O7" s="10" t="n">
        <f aca="false">MAX(G7:K7)</f>
        <v>0</v>
      </c>
      <c r="P7" s="10" t="n">
        <f aca="false">MIN(G7:K7)</f>
        <v>0</v>
      </c>
      <c r="Q7" s="10" t="n">
        <f aca="false">(O7-P7)/20</f>
        <v>0</v>
      </c>
      <c r="R7" s="7" t="e">
        <f aca="false">STDEV(G7:K7)/10</f>
        <v>#DIV/0!</v>
      </c>
    </row>
    <row r="8" customFormat="false" ht="12.8" hidden="false" customHeight="false" outlineLevel="0" collapsed="false">
      <c r="B8" s="4" t="n">
        <f aca="false">2*PI()*SQRT(C8/D$3)</f>
        <v>1.2693951251881</v>
      </c>
      <c r="C8" s="4" t="n">
        <v>0.4</v>
      </c>
      <c r="F8" s="7" t="n">
        <v>0.4</v>
      </c>
      <c r="G8" s="8"/>
      <c r="H8" s="8"/>
      <c r="I8" s="8"/>
      <c r="J8" s="8"/>
      <c r="K8" s="8"/>
      <c r="L8" s="9" t="e">
        <f aca="false">AVERAGE(G8:K8)</f>
        <v>#DIV/0!</v>
      </c>
      <c r="M8" s="10" t="e">
        <f aca="false">L8/10</f>
        <v>#DIV/0!</v>
      </c>
      <c r="N8" s="8" t="e">
        <f aca="false">M8</f>
        <v>#DIV/0!</v>
      </c>
      <c r="O8" s="10" t="n">
        <f aca="false">MAX(G8:K8)</f>
        <v>0</v>
      </c>
      <c r="P8" s="10" t="n">
        <f aca="false">MIN(G8:K8)</f>
        <v>0</v>
      </c>
      <c r="Q8" s="10" t="n">
        <f aca="false">(O8-P8)/20</f>
        <v>0</v>
      </c>
      <c r="R8" s="7" t="e">
        <f aca="false">STDEV(G8:K8)/10</f>
        <v>#DIV/0!</v>
      </c>
    </row>
    <row r="9" customFormat="false" ht="12.8" hidden="false" customHeight="false" outlineLevel="0" collapsed="false">
      <c r="B9" s="1" t="n">
        <f aca="false">2*PI()*SQRT(C9/D$3)</f>
        <v>1.41922689511373</v>
      </c>
      <c r="C9" s="1" t="n">
        <v>0.5</v>
      </c>
      <c r="F9" s="7" t="n">
        <v>0.6</v>
      </c>
      <c r="G9" s="8"/>
      <c r="H9" s="8"/>
      <c r="I9" s="8"/>
      <c r="J9" s="8"/>
      <c r="K9" s="8"/>
      <c r="L9" s="9" t="e">
        <f aca="false">AVERAGE(G9:K9)</f>
        <v>#DIV/0!</v>
      </c>
      <c r="M9" s="10" t="e">
        <f aca="false">L9/10</f>
        <v>#DIV/0!</v>
      </c>
      <c r="N9" s="8" t="e">
        <f aca="false">M9</f>
        <v>#DIV/0!</v>
      </c>
      <c r="O9" s="10" t="n">
        <f aca="false">MAX(G9:K9)</f>
        <v>0</v>
      </c>
      <c r="P9" s="10" t="n">
        <f aca="false">MIN(G9:K9)</f>
        <v>0</v>
      </c>
      <c r="Q9" s="10" t="n">
        <f aca="false">(O9-P9)/20</f>
        <v>0</v>
      </c>
      <c r="R9" s="7" t="e">
        <f aca="false">STDEV(G9:K9)/10</f>
        <v>#DIV/0!</v>
      </c>
    </row>
    <row r="10" customFormat="false" ht="12.8" hidden="false" customHeight="false" outlineLevel="0" collapsed="false">
      <c r="B10" s="4" t="n">
        <f aca="false">2*PI()*SQRT(C10/D$3)</f>
        <v>1.55468516934362</v>
      </c>
      <c r="C10" s="4" t="n">
        <v>0.6</v>
      </c>
      <c r="F10" s="7" t="n">
        <v>0.8</v>
      </c>
      <c r="G10" s="8"/>
      <c r="H10" s="8"/>
      <c r="I10" s="8"/>
      <c r="J10" s="8"/>
      <c r="K10" s="8"/>
      <c r="L10" s="9" t="e">
        <f aca="false">AVERAGE(G10:K10)</f>
        <v>#DIV/0!</v>
      </c>
      <c r="M10" s="10" t="e">
        <f aca="false">L10/10</f>
        <v>#DIV/0!</v>
      </c>
      <c r="N10" s="8" t="e">
        <f aca="false">M10</f>
        <v>#DIV/0!</v>
      </c>
      <c r="O10" s="10" t="n">
        <f aca="false">MAX(G10:K10)</f>
        <v>0</v>
      </c>
      <c r="P10" s="10" t="n">
        <f aca="false">MIN(G10:K10)</f>
        <v>0</v>
      </c>
      <c r="Q10" s="10" t="n">
        <f aca="false">(O10-P10)/20</f>
        <v>0</v>
      </c>
      <c r="R10" s="7" t="e">
        <f aca="false">STDEV(G10:K10)/10</f>
        <v>#DIV/0!</v>
      </c>
    </row>
    <row r="11" customFormat="false" ht="12.8" hidden="false" customHeight="false" outlineLevel="0" collapsed="false">
      <c r="B11" s="1" t="n">
        <f aca="false">2*PI()*SQRT(C11/D$3)</f>
        <v>1.67925190836271</v>
      </c>
      <c r="C11" s="1" t="n">
        <v>0.7</v>
      </c>
      <c r="F11" s="7" t="n">
        <v>1</v>
      </c>
      <c r="G11" s="8"/>
      <c r="H11" s="8"/>
      <c r="I11" s="8"/>
      <c r="J11" s="8"/>
      <c r="K11" s="8"/>
      <c r="L11" s="9" t="e">
        <f aca="false">AVERAGE(G11:K11)</f>
        <v>#DIV/0!</v>
      </c>
      <c r="M11" s="10" t="e">
        <f aca="false">L11/10</f>
        <v>#DIV/0!</v>
      </c>
      <c r="N11" s="8" t="e">
        <f aca="false">M11</f>
        <v>#DIV/0!</v>
      </c>
      <c r="O11" s="10" t="n">
        <f aca="false">MAX(G11:K11)</f>
        <v>0</v>
      </c>
      <c r="P11" s="10" t="n">
        <f aca="false">MIN(G11:K11)</f>
        <v>0</v>
      </c>
      <c r="Q11" s="10" t="n">
        <f aca="false">(O11-P11)/20</f>
        <v>0</v>
      </c>
      <c r="R11" s="7" t="e">
        <f aca="false">STDEV(G11:K11)/10</f>
        <v>#DIV/0!</v>
      </c>
    </row>
    <row r="12" customFormat="false" ht="12.8" hidden="false" customHeight="false" outlineLevel="0" collapsed="false">
      <c r="B12" s="4" t="n">
        <f aca="false">2*PI()*SQRT(C12/D$3)</f>
        <v>1.79519580205131</v>
      </c>
      <c r="C12" s="4" t="n">
        <v>0.8</v>
      </c>
    </row>
    <row r="13" customFormat="false" ht="12.8" hidden="false" customHeight="false" outlineLevel="0" collapsed="false">
      <c r="B13" s="1" t="n">
        <f aca="false">2*PI()*SQRT(C13/D$3)</f>
        <v>1.90409268778216</v>
      </c>
      <c r="C13" s="1" t="n">
        <v>0.9</v>
      </c>
      <c r="F13" s="11"/>
    </row>
    <row r="14" customFormat="false" ht="12.8" hidden="false" customHeight="false" outlineLevel="0" collapsed="false">
      <c r="B14" s="4" t="n">
        <f aca="false">2*PI()*SQRT(C14/D$3)</f>
        <v>2.00708992315449</v>
      </c>
      <c r="C14" s="4" t="n">
        <v>1</v>
      </c>
    </row>
    <row r="15" customFormat="false" ht="12.8" hidden="false" customHeight="false" outlineLevel="0" collapsed="false">
      <c r="B15" s="1" t="n">
        <f aca="false">2*PI()*SQRT(C15/D$3)</f>
        <v>2.10505367047758</v>
      </c>
      <c r="C15" s="1" t="n">
        <v>1.1</v>
      </c>
      <c r="G15" s="11" t="s">
        <v>18</v>
      </c>
    </row>
    <row r="16" customFormat="false" ht="12.8" hidden="false" customHeight="false" outlineLevel="0" collapsed="false">
      <c r="B16" s="1" t="n">
        <f aca="false">2*PI()*SQRT(C16/D$3)</f>
        <v>2.19865685170605</v>
      </c>
      <c r="C16" s="1" t="n">
        <v>1.2</v>
      </c>
      <c r="F16" s="3" t="s">
        <v>3</v>
      </c>
      <c r="G16" s="3" t="s">
        <v>5</v>
      </c>
    </row>
    <row r="17" customFormat="false" ht="12.8" hidden="false" customHeight="false" outlineLevel="0" collapsed="false">
      <c r="B17" s="1" t="n">
        <f aca="false">2*PI()*SQRT(C17/D$3)</f>
        <v>2.28843460634487</v>
      </c>
      <c r="C17" s="1" t="n">
        <v>1.3</v>
      </c>
      <c r="F17" s="5" t="s">
        <v>6</v>
      </c>
      <c r="G17" s="5" t="s">
        <v>19</v>
      </c>
      <c r="H17" s="5" t="s">
        <v>16</v>
      </c>
    </row>
    <row r="18" customFormat="false" ht="12.8" hidden="false" customHeight="false" outlineLevel="0" collapsed="false">
      <c r="B18" s="1" t="n">
        <f aca="false">2*PI()*SQRT(C18/D$3)</f>
        <v>2.37482082344745</v>
      </c>
      <c r="C18" s="1" t="n">
        <v>1.4</v>
      </c>
      <c r="F18" s="7" t="n">
        <v>0.2</v>
      </c>
      <c r="G18" s="7" t="e">
        <f aca="false">N7</f>
        <v>#DIV/0!</v>
      </c>
      <c r="H18" s="10" t="n">
        <f aca="false">Q7</f>
        <v>0</v>
      </c>
    </row>
    <row r="19" customFormat="false" ht="12.8" hidden="false" customHeight="false" outlineLevel="0" collapsed="false">
      <c r="B19" s="1" t="n">
        <f aca="false">2*PI()*SQRT(C19/D$3)</f>
        <v>2.4581730898052</v>
      </c>
      <c r="C19" s="1" t="n">
        <v>1.5</v>
      </c>
      <c r="F19" s="7" t="n">
        <v>0.4</v>
      </c>
      <c r="G19" s="8" t="e">
        <f aca="false">N8</f>
        <v>#DIV/0!</v>
      </c>
      <c r="H19" s="10" t="n">
        <f aca="false">Q8</f>
        <v>0</v>
      </c>
    </row>
    <row r="20" customFormat="false" ht="12.8" hidden="false" customHeight="false" outlineLevel="0" collapsed="false">
      <c r="B20" s="1" t="n">
        <f aca="false">2*PI()*SQRT(C20/D$3)</f>
        <v>2.53879025037621</v>
      </c>
      <c r="C20" s="1" t="n">
        <v>1.6</v>
      </c>
      <c r="F20" s="7" t="n">
        <v>0.6</v>
      </c>
      <c r="G20" s="8" t="e">
        <f aca="false">N9</f>
        <v>#DIV/0!</v>
      </c>
      <c r="H20" s="10" t="n">
        <f aca="false">Q9</f>
        <v>0</v>
      </c>
    </row>
    <row r="21" customFormat="false" ht="12.8" hidden="false" customHeight="false" outlineLevel="0" collapsed="false">
      <c r="B21" s="1" t="n">
        <f aca="false">2*PI()*SQRT(C21/D$3)</f>
        <v>2.61692509089735</v>
      </c>
      <c r="C21" s="1" t="n">
        <v>1.7</v>
      </c>
      <c r="F21" s="7" t="n">
        <v>0.8</v>
      </c>
      <c r="G21" s="8" t="e">
        <f aca="false">N10</f>
        <v>#DIV/0!</v>
      </c>
      <c r="H21" s="10" t="n">
        <f aca="false">Q10</f>
        <v>0</v>
      </c>
    </row>
    <row r="22" customFormat="false" ht="12.8" hidden="false" customHeight="false" outlineLevel="0" collapsed="false">
      <c r="B22" s="1" t="n">
        <f aca="false">2*PI()*SQRT(C22/D$3)</f>
        <v>2.69279370307697</v>
      </c>
      <c r="C22" s="1" t="n">
        <v>1.8</v>
      </c>
      <c r="F22" s="7" t="n">
        <v>1</v>
      </c>
      <c r="G22" s="8" t="e">
        <f aca="false">N11</f>
        <v>#DIV/0!</v>
      </c>
      <c r="H22" s="10" t="n">
        <f aca="false">Q11</f>
        <v>0</v>
      </c>
    </row>
    <row r="23" customFormat="false" ht="12.8" hidden="false" customHeight="false" outlineLevel="0" collapsed="false">
      <c r="B23" s="1" t="n">
        <f aca="false">2*PI()*SQRT(C23/D$3)</f>
        <v>2.76658253505906</v>
      </c>
      <c r="C23" s="1" t="n">
        <v>1.9</v>
      </c>
    </row>
    <row r="24" customFormat="false" ht="12.8" hidden="false" customHeight="false" outlineLevel="0" collapsed="false">
      <c r="B24" s="1" t="n">
        <f aca="false">2*PI()*SQRT(C24/D$3)</f>
        <v>2.83845379022746</v>
      </c>
      <c r="C24" s="1" t="n">
        <v>2</v>
      </c>
    </row>
    <row r="25" customFormat="false" ht="12.8" hidden="false" customHeight="false" outlineLevel="0" collapsed="false">
      <c r="F25" s="5" t="s">
        <v>6</v>
      </c>
      <c r="G25" s="5" t="s">
        <v>20</v>
      </c>
      <c r="H25" s="6" t="s">
        <v>21</v>
      </c>
    </row>
    <row r="26" customFormat="false" ht="12.8" hidden="false" customHeight="false" outlineLevel="0" collapsed="false">
      <c r="F26" s="7" t="n">
        <v>0</v>
      </c>
      <c r="G26" s="10" t="n">
        <v>0</v>
      </c>
      <c r="H26" s="10" t="n">
        <v>0</v>
      </c>
    </row>
    <row r="27" customFormat="false" ht="12.8" hidden="false" customHeight="false" outlineLevel="0" collapsed="false">
      <c r="F27" s="7" t="n">
        <v>0.2</v>
      </c>
      <c r="G27" s="7" t="e">
        <f aca="false">G18^2</f>
        <v>#DIV/0!</v>
      </c>
      <c r="H27" s="7" t="e">
        <f aca="false">2*G27*Q7/N7</f>
        <v>#DIV/0!</v>
      </c>
    </row>
    <row r="28" customFormat="false" ht="12.8" hidden="false" customHeight="false" outlineLevel="0" collapsed="false">
      <c r="F28" s="7" t="n">
        <v>0.4</v>
      </c>
      <c r="G28" s="8" t="e">
        <f aca="false">G19^2</f>
        <v>#DIV/0!</v>
      </c>
      <c r="H28" s="7" t="e">
        <f aca="false">2*G28*Q8/N8</f>
        <v>#DIV/0!</v>
      </c>
    </row>
    <row r="29" customFormat="false" ht="12.8" hidden="false" customHeight="false" outlineLevel="0" collapsed="false">
      <c r="F29" s="7" t="n">
        <v>0.6</v>
      </c>
      <c r="G29" s="8" t="e">
        <f aca="false">G20^2</f>
        <v>#DIV/0!</v>
      </c>
      <c r="H29" s="7" t="e">
        <f aca="false">2*G29*Q9/N9</f>
        <v>#DIV/0!</v>
      </c>
    </row>
    <row r="30" customFormat="false" ht="12.8" hidden="false" customHeight="false" outlineLevel="0" collapsed="false">
      <c r="F30" s="7" t="n">
        <v>0.8</v>
      </c>
      <c r="G30" s="8" t="e">
        <f aca="false">G21^2</f>
        <v>#DIV/0!</v>
      </c>
      <c r="H30" s="7" t="e">
        <f aca="false">2*G30*Q10/N10</f>
        <v>#DIV/0!</v>
      </c>
    </row>
    <row r="31" customFormat="false" ht="12.8" hidden="false" customHeight="false" outlineLevel="0" collapsed="false">
      <c r="F31" s="7" t="n">
        <v>1</v>
      </c>
      <c r="G31" s="8" t="e">
        <f aca="false">G22^2</f>
        <v>#DIV/0!</v>
      </c>
      <c r="H31" s="7" t="e">
        <f aca="false">2*G31*Q11/N11</f>
        <v>#DIV/0!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&amp;CΣελίδα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169</TotalTime>
  <Application>LibreOffice/7.5.3.2$Windows_X86_64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2023-09-21T22:43:36Z</dcterms:created>
  <dc:creator/>
  <dc:description/>
  <dc:language>el-GR</dc:language>
  <cp:lastModifiedBy/>
  <dcterms:modified xsi:type="dcterms:W3CDTF">2023-09-26T22:41:31Z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